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5" windowWidth="22980" windowHeight="9465" activeTab="3"/>
  </bookViews>
  <sheets>
    <sheet name="Course 5 ECTS" sheetId="11" r:id="rId1"/>
    <sheet name="Course 7.5 ECTS" sheetId="14" r:id="rId2"/>
    <sheet name="Course 10 ECTS" sheetId="13" r:id="rId3"/>
    <sheet name="Course 15 ECTS" sheetId="12" r:id="rId4"/>
  </sheets>
  <calcPr calcId="145621"/>
</workbook>
</file>

<file path=xl/calcChain.xml><?xml version="1.0" encoding="utf-8"?>
<calcChain xmlns="http://schemas.openxmlformats.org/spreadsheetml/2006/main">
  <c r="D17" i="14" l="1"/>
  <c r="D16" i="14"/>
  <c r="D15" i="14"/>
  <c r="D14" i="14"/>
  <c r="D12" i="14"/>
  <c r="D11" i="14"/>
  <c r="D10" i="14"/>
  <c r="D8" i="14"/>
  <c r="D6" i="14"/>
  <c r="D5" i="14"/>
  <c r="D4" i="14"/>
  <c r="D3" i="14"/>
  <c r="D20" i="14"/>
  <c r="D20" i="12" l="1"/>
  <c r="D19" i="12"/>
  <c r="D18" i="12"/>
  <c r="D17" i="12"/>
  <c r="D16" i="12"/>
  <c r="D15" i="12"/>
  <c r="D14" i="12"/>
  <c r="D23" i="13"/>
  <c r="D22" i="13"/>
  <c r="D20" i="13"/>
  <c r="D18" i="13"/>
  <c r="D17" i="13"/>
  <c r="D16" i="13"/>
  <c r="D15" i="13"/>
  <c r="D14" i="13"/>
  <c r="D19" i="11"/>
  <c r="D19" i="14"/>
  <c r="D18" i="14"/>
  <c r="D18" i="11"/>
  <c r="D17" i="11"/>
  <c r="D16" i="11"/>
  <c r="D15" i="11"/>
  <c r="D14" i="11"/>
  <c r="D7" i="14"/>
  <c r="D20" i="11" l="1"/>
  <c r="D21" i="11" s="1"/>
  <c r="D22" i="11" s="1"/>
  <c r="D4" i="11"/>
  <c r="D5" i="13"/>
  <c r="D4" i="12"/>
  <c r="D5" i="11"/>
  <c r="D19" i="13"/>
  <c r="D6" i="12"/>
  <c r="D7" i="12"/>
  <c r="D3" i="12"/>
  <c r="D5" i="12"/>
  <c r="D8" i="12"/>
  <c r="D10" i="12"/>
  <c r="D11" i="12"/>
  <c r="D12" i="12"/>
  <c r="D21" i="12"/>
  <c r="D22" i="12"/>
  <c r="D3" i="13"/>
  <c r="D4" i="13"/>
  <c r="D6" i="13"/>
  <c r="D7" i="13"/>
  <c r="D8" i="13"/>
  <c r="D10" i="13"/>
  <c r="D11" i="13"/>
  <c r="D12" i="13"/>
  <c r="D21" i="13"/>
  <c r="D3" i="11"/>
  <c r="D6" i="11"/>
  <c r="D7" i="11"/>
  <c r="D8" i="11"/>
  <c r="D10" i="11"/>
  <c r="D11" i="11"/>
  <c r="D12" i="11"/>
  <c r="D23" i="12"/>
  <c r="D23" i="11" l="1"/>
  <c r="D21" i="14"/>
  <c r="D23" i="14" s="1"/>
  <c r="D22" i="14" l="1"/>
</calcChain>
</file>

<file path=xl/sharedStrings.xml><?xml version="1.0" encoding="utf-8"?>
<sst xmlns="http://schemas.openxmlformats.org/spreadsheetml/2006/main" count="188" uniqueCount="52">
  <si>
    <t>Lectures</t>
  </si>
  <si>
    <t>Seminars</t>
  </si>
  <si>
    <t>Lab</t>
  </si>
  <si>
    <t>Field</t>
  </si>
  <si>
    <t>Written exam</t>
  </si>
  <si>
    <t>Written projects</t>
  </si>
  <si>
    <t>Lab journal</t>
  </si>
  <si>
    <t>Oral exam</t>
  </si>
  <si>
    <t>Preparation for exam</t>
  </si>
  <si>
    <t>ECTS</t>
  </si>
  <si>
    <t>Workload (hours)</t>
  </si>
  <si>
    <t>Overtime (hours)</t>
  </si>
  <si>
    <t>1. Fill in amount of lecture hours (B3)</t>
  </si>
  <si>
    <t>2. Fill in amount of seminar hours (B4)</t>
  </si>
  <si>
    <t>3. Fill in amount of lab hours (B5)</t>
  </si>
  <si>
    <t>6. Fill in amount of pages - curriculum (B10 and 11)</t>
  </si>
  <si>
    <t>8. Fill in amount of hours that is set up for an oral exam (B15)</t>
  </si>
  <si>
    <t>Time factor</t>
  </si>
  <si>
    <t>Other</t>
  </si>
  <si>
    <t>4. Fill in amount of field hours (B6). Remember that a full day cruise is 10 hours</t>
  </si>
  <si>
    <t>5. Fill in other (B7).  Factor needs to be set (C7)</t>
  </si>
  <si>
    <t>Workload calculation sheet 5 ECTS</t>
  </si>
  <si>
    <t>Workload calculation sheet 15 ECTS</t>
  </si>
  <si>
    <t>Total assessment and preparation for exam</t>
  </si>
  <si>
    <t># Teaching</t>
  </si>
  <si>
    <t># Pages</t>
  </si>
  <si>
    <t>Assessment and exam preparation</t>
  </si>
  <si>
    <t>Total  contact hours and study time</t>
  </si>
  <si>
    <t>Contact hours and study time (before and after)</t>
  </si>
  <si>
    <t>#  Assessment</t>
  </si>
  <si>
    <t>Workload</t>
  </si>
  <si>
    <t># Assessment</t>
  </si>
  <si>
    <t>Total assessment and exam preparation</t>
  </si>
  <si>
    <t>Total contact hours and study time</t>
  </si>
  <si>
    <t>Course x 400 hours - 15 ECTS</t>
  </si>
  <si>
    <t>Curriculum</t>
  </si>
  <si>
    <t>Curriculum (articles)</t>
  </si>
  <si>
    <t>Curriculum (book chapters)</t>
  </si>
  <si>
    <t>Total curriculum</t>
  </si>
  <si>
    <t>Workload calculation sheet 10 ECTS</t>
  </si>
  <si>
    <t>Course x 134 hours - 5 ECTS</t>
  </si>
  <si>
    <t>7. Fill in amount of hours that is set up for the written exam (B14)</t>
  </si>
  <si>
    <t>Course x 267 hours - 10 ECTS</t>
  </si>
  <si>
    <t>The preparation time for the course exams (D19) is sat to one fifth of the total time frame given for the course (Karjalainen et al.,2006) and is a fixed value. It is therefore allready shown in the chart</t>
  </si>
  <si>
    <t>The protected cells are marked with dots</t>
  </si>
  <si>
    <t>Before you use the calculation sheet remember to save the document on your own computer</t>
  </si>
  <si>
    <t xml:space="preserve">9. Fill in amount of written projects (B16) and hours you think the students will use on written projects, for eksempel 50 hours (C16) </t>
  </si>
  <si>
    <t xml:space="preserve">10. Fill in amount of lab journals (B17) and hours you think students will use on lab journals (C17). </t>
  </si>
  <si>
    <t>11. fill in amount on others. Factor needs to be set (C18)</t>
  </si>
  <si>
    <t xml:space="preserve">9. Fill in amount of written projects (B16) and hours you think the students will use on written projects, for eksempel 50 hours (C16)  </t>
  </si>
  <si>
    <t>Workload calculation sheet 7.5 ECTS</t>
  </si>
  <si>
    <t>Course x 200 hours - 7.5 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</si>
</sst>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gray0625">
        <bgColor theme="5" tint="0.79998168889431442"/>
      </patternFill>
    </fill>
    <fill>
      <patternFill patternType="gray0625">
        <bgColor theme="4" tint="0.79995117038483843"/>
      </patternFill>
    </fill>
    <fill>
      <patternFill patternType="gray0625">
        <bgColor theme="6" tint="0.79995117038483843"/>
      </patternFill>
    </fill>
    <fill>
      <patternFill patternType="gray0625">
        <bgColor theme="5" tint="0.79992065187536243"/>
      </patternFill>
    </fill>
    <fill>
      <patternFill patternType="gray0625">
        <bgColor theme="4" tint="0.79998168889431442"/>
      </patternFill>
    </fill>
    <fill>
      <patternFill patternType="gray0625">
        <bgColor theme="6" tint="0.79998168889431442"/>
      </patternFill>
    </fill>
    <fill>
      <patternFill patternType="gray0625"/>
    </fill>
    <fill>
      <patternFill patternType="gray0625">
        <bgColor theme="9" tint="0.79998168889431442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gray0625">
        <bgColor theme="0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164" fontId="0" fillId="2" borderId="5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3" borderId="5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4" borderId="5" xfId="0" applyNumberFormat="1" applyFont="1" applyFill="1" applyBorder="1" applyProtection="1">
      <protection locked="0"/>
    </xf>
    <xf numFmtId="164" fontId="0" fillId="4" borderId="6" xfId="0" applyNumberFormat="1" applyFont="1" applyFill="1" applyBorder="1" applyProtection="1">
      <protection locked="0"/>
    </xf>
    <xf numFmtId="164" fontId="0" fillId="2" borderId="8" xfId="0" applyNumberFormat="1" applyFont="1" applyFill="1" applyBorder="1" applyProtection="1">
      <protection locked="0"/>
    </xf>
    <xf numFmtId="164" fontId="0" fillId="2" borderId="5" xfId="0" applyNumberFormat="1" applyFont="1" applyFill="1" applyBorder="1" applyProtection="1">
      <protection locked="0"/>
    </xf>
    <xf numFmtId="164" fontId="0" fillId="2" borderId="7" xfId="0" applyNumberFormat="1" applyFont="1" applyFill="1" applyBorder="1" applyProtection="1">
      <protection locked="0"/>
    </xf>
    <xf numFmtId="164" fontId="0" fillId="3" borderId="5" xfId="0" applyNumberFormat="1" applyFont="1" applyFill="1" applyBorder="1" applyProtection="1">
      <protection locked="0"/>
    </xf>
    <xf numFmtId="164" fontId="0" fillId="3" borderId="7" xfId="0" applyNumberFormat="1" applyFont="1" applyFill="1" applyBorder="1" applyProtection="1">
      <protection locked="0"/>
    </xf>
    <xf numFmtId="0" fontId="0" fillId="0" borderId="0" xfId="0" applyProtection="1">
      <protection locked="0"/>
    </xf>
    <xf numFmtId="0" fontId="1" fillId="0" borderId="15" xfId="0" applyFont="1" applyBorder="1" applyProtection="1">
      <protection locked="0"/>
    </xf>
    <xf numFmtId="0" fontId="1" fillId="0" borderId="15" xfId="0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left"/>
      <protection locked="0"/>
    </xf>
    <xf numFmtId="0" fontId="1" fillId="0" borderId="3" xfId="0" applyFont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164" fontId="1" fillId="2" borderId="10" xfId="0" applyNumberFormat="1" applyFont="1" applyFill="1" applyBorder="1" applyProtection="1">
      <protection locked="0"/>
    </xf>
    <xf numFmtId="164" fontId="1" fillId="3" borderId="1" xfId="0" applyNumberFormat="1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/>
      <protection locked="0"/>
    </xf>
    <xf numFmtId="164" fontId="1" fillId="3" borderId="13" xfId="0" applyNumberFormat="1" applyFont="1" applyFill="1" applyBorder="1" applyAlignment="1" applyProtection="1">
      <alignment horizontal="center"/>
      <protection locked="0"/>
    </xf>
    <xf numFmtId="164" fontId="1" fillId="3" borderId="10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Alignment="1" applyProtection="1">
      <alignment horizontal="center"/>
      <protection locked="0"/>
    </xf>
    <xf numFmtId="164" fontId="1" fillId="4" borderId="4" xfId="0" applyNumberFormat="1" applyFont="1" applyFill="1" applyBorder="1" applyAlignment="1" applyProtection="1">
      <alignment horizontal="center"/>
      <protection locked="0"/>
    </xf>
    <xf numFmtId="164" fontId="1" fillId="4" borderId="13" xfId="0" applyNumberFormat="1" applyFont="1" applyFill="1" applyBorder="1" applyAlignment="1" applyProtection="1">
      <alignment horizontal="center"/>
      <protection locked="0"/>
    </xf>
    <xf numFmtId="164" fontId="0" fillId="4" borderId="16" xfId="0" applyNumberFormat="1" applyFont="1" applyFill="1" applyBorder="1" applyProtection="1">
      <protection locked="0"/>
    </xf>
    <xf numFmtId="164" fontId="1" fillId="4" borderId="10" xfId="0" applyNumberFormat="1" applyFont="1" applyFill="1" applyBorder="1" applyProtection="1">
      <protection locked="0"/>
    </xf>
    <xf numFmtId="164" fontId="1" fillId="4" borderId="5" xfId="0" applyNumberFormat="1" applyFont="1" applyFill="1" applyBorder="1" applyProtection="1">
      <protection locked="0"/>
    </xf>
    <xf numFmtId="164" fontId="1" fillId="0" borderId="5" xfId="0" applyNumberFormat="1" applyFont="1" applyFill="1" applyBorder="1" applyProtection="1">
      <protection locked="0"/>
    </xf>
    <xf numFmtId="164" fontId="1" fillId="5" borderId="10" xfId="0" applyNumberFormat="1" applyFont="1" applyFill="1" applyBorder="1" applyProtection="1">
      <protection locked="0"/>
    </xf>
    <xf numFmtId="0" fontId="5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0" fillId="0" borderId="0" xfId="0" applyFont="1" applyProtection="1">
      <protection locked="0"/>
    </xf>
    <xf numFmtId="164" fontId="0" fillId="6" borderId="6" xfId="0" applyNumberFormat="1" applyFont="1" applyFill="1" applyBorder="1" applyProtection="1"/>
    <xf numFmtId="164" fontId="0" fillId="7" borderId="6" xfId="0" applyNumberFormat="1" applyFont="1" applyFill="1" applyBorder="1" applyProtection="1"/>
    <xf numFmtId="164" fontId="0" fillId="7" borderId="8" xfId="0" applyNumberFormat="1" applyFont="1" applyFill="1" applyBorder="1" applyProtection="1"/>
    <xf numFmtId="164" fontId="0" fillId="8" borderId="6" xfId="0" applyNumberFormat="1" applyFont="1" applyFill="1" applyBorder="1" applyProtection="1"/>
    <xf numFmtId="164" fontId="0" fillId="8" borderId="16" xfId="0" applyNumberFormat="1" applyFont="1" applyFill="1" applyBorder="1" applyProtection="1"/>
    <xf numFmtId="164" fontId="0" fillId="8" borderId="17" xfId="0" applyNumberFormat="1" applyFont="1" applyFill="1" applyBorder="1" applyProtection="1"/>
    <xf numFmtId="164" fontId="1" fillId="14" borderId="4" xfId="0" applyNumberFormat="1" applyFont="1" applyFill="1" applyBorder="1" applyAlignment="1" applyProtection="1">
      <alignment horizontal="center"/>
      <protection locked="0"/>
    </xf>
    <xf numFmtId="164" fontId="3" fillId="6" borderId="14" xfId="0" applyNumberFormat="1" applyFont="1" applyFill="1" applyBorder="1" applyProtection="1"/>
    <xf numFmtId="164" fontId="3" fillId="6" borderId="9" xfId="0" applyNumberFormat="1" applyFont="1" applyFill="1" applyBorder="1" applyProtection="1"/>
    <xf numFmtId="164" fontId="1" fillId="6" borderId="12" xfId="0" applyNumberFormat="1" applyFont="1" applyFill="1" applyBorder="1" applyProtection="1"/>
    <xf numFmtId="164" fontId="0" fillId="10" borderId="14" xfId="0" applyNumberFormat="1" applyFont="1" applyFill="1" applyBorder="1" applyProtection="1"/>
    <xf numFmtId="164" fontId="0" fillId="10" borderId="9" xfId="0" applyNumberFormat="1" applyFont="1" applyFill="1" applyBorder="1" applyProtection="1"/>
    <xf numFmtId="164" fontId="2" fillId="10" borderId="12" xfId="0" applyNumberFormat="1" applyFont="1" applyFill="1" applyBorder="1" applyProtection="1"/>
    <xf numFmtId="164" fontId="0" fillId="11" borderId="14" xfId="0" applyNumberFormat="1" applyFont="1" applyFill="1" applyBorder="1" applyProtection="1"/>
    <xf numFmtId="164" fontId="0" fillId="11" borderId="18" xfId="0" applyNumberFormat="1" applyFont="1" applyFill="1" applyBorder="1" applyProtection="1"/>
    <xf numFmtId="164" fontId="2" fillId="11" borderId="12" xfId="0" applyNumberFormat="1" applyFont="1" applyFill="1" applyBorder="1" applyProtection="1"/>
    <xf numFmtId="164" fontId="2" fillId="11" borderId="14" xfId="0" applyNumberFormat="1" applyFont="1" applyFill="1" applyBorder="1" applyProtection="1"/>
    <xf numFmtId="164" fontId="1" fillId="12" borderId="14" xfId="0" applyNumberFormat="1" applyFont="1" applyFill="1" applyBorder="1" applyProtection="1"/>
    <xf numFmtId="164" fontId="0" fillId="13" borderId="12" xfId="0" applyNumberFormat="1" applyFill="1" applyBorder="1" applyProtection="1"/>
    <xf numFmtId="164" fontId="1" fillId="10" borderId="10" xfId="0" applyNumberFormat="1" applyFont="1" applyFill="1" applyBorder="1" applyAlignment="1" applyProtection="1">
      <alignment horizontal="center"/>
    </xf>
    <xf numFmtId="164" fontId="0" fillId="10" borderId="11" xfId="0" applyNumberFormat="1" applyFont="1" applyFill="1" applyBorder="1" applyProtection="1"/>
    <xf numFmtId="164" fontId="4" fillId="11" borderId="10" xfId="0" applyNumberFormat="1" applyFont="1" applyFill="1" applyBorder="1" applyProtection="1"/>
    <xf numFmtId="164" fontId="4" fillId="11" borderId="11" xfId="0" applyNumberFormat="1" applyFont="1" applyFill="1" applyBorder="1" applyProtection="1"/>
    <xf numFmtId="164" fontId="0" fillId="6" borderId="10" xfId="0" applyNumberFormat="1" applyFont="1" applyFill="1" applyBorder="1" applyProtection="1"/>
    <xf numFmtId="164" fontId="0" fillId="6" borderId="11" xfId="0" applyNumberFormat="1" applyFont="1" applyFill="1" applyBorder="1" applyProtection="1"/>
    <xf numFmtId="164" fontId="4" fillId="11" borderId="5" xfId="0" applyNumberFormat="1" applyFont="1" applyFill="1" applyBorder="1" applyProtection="1"/>
    <xf numFmtId="164" fontId="4" fillId="11" borderId="6" xfId="0" applyNumberFormat="1" applyFont="1" applyFill="1" applyBorder="1" applyProtection="1"/>
    <xf numFmtId="164" fontId="1" fillId="12" borderId="5" xfId="0" applyNumberFormat="1" applyFont="1" applyFill="1" applyBorder="1" applyProtection="1"/>
    <xf numFmtId="164" fontId="1" fillId="12" borderId="6" xfId="0" applyNumberFormat="1" applyFont="1" applyFill="1" applyBorder="1" applyProtection="1"/>
    <xf numFmtId="164" fontId="0" fillId="13" borderId="10" xfId="0" applyNumberFormat="1" applyFill="1" applyBorder="1" applyProtection="1"/>
    <xf numFmtId="164" fontId="0" fillId="13" borderId="11" xfId="0" applyNumberFormat="1" applyFill="1" applyBorder="1" applyProtection="1"/>
    <xf numFmtId="164" fontId="0" fillId="6" borderId="10" xfId="0" applyNumberFormat="1" applyFill="1" applyBorder="1" applyProtection="1"/>
    <xf numFmtId="164" fontId="3" fillId="11" borderId="14" xfId="0" applyNumberFormat="1" applyFont="1" applyFill="1" applyBorder="1" applyProtection="1"/>
    <xf numFmtId="164" fontId="0" fillId="11" borderId="6" xfId="0" applyNumberFormat="1" applyFont="1" applyFill="1" applyBorder="1" applyProtection="1"/>
    <xf numFmtId="164" fontId="0" fillId="11" borderId="17" xfId="0" applyNumberFormat="1" applyFont="1" applyFill="1" applyBorder="1" applyProtection="1"/>
    <xf numFmtId="164" fontId="0" fillId="10" borderId="6" xfId="0" applyNumberFormat="1" applyFont="1" applyFill="1" applyBorder="1" applyProtection="1"/>
    <xf numFmtId="164" fontId="0" fillId="10" borderId="8" xfId="0" applyNumberFormat="1" applyFont="1" applyFill="1" applyBorder="1" applyProtection="1"/>
    <xf numFmtId="164" fontId="0" fillId="9" borderId="6" xfId="0" applyNumberFormat="1" applyFont="1" applyFill="1" applyBorder="1" applyProtection="1"/>
    <xf numFmtId="164" fontId="1" fillId="3" borderId="4" xfId="0" applyNumberFormat="1" applyFont="1" applyFill="1" applyBorder="1" applyAlignment="1" applyProtection="1">
      <alignment horizontal="center"/>
      <protection locked="0"/>
    </xf>
    <xf numFmtId="164" fontId="0" fillId="15" borderId="6" xfId="0" applyNumberFormat="1" applyFont="1" applyFill="1" applyBorder="1" applyProtection="1">
      <protection locked="0"/>
    </xf>
    <xf numFmtId="164" fontId="0" fillId="10" borderId="14" xfId="0" applyNumberFormat="1" applyFill="1" applyBorder="1" applyProtection="1"/>
    <xf numFmtId="164" fontId="0" fillId="10" borderId="9" xfId="0" applyNumberFormat="1" applyFill="1" applyBorder="1" applyProtection="1"/>
    <xf numFmtId="164" fontId="0" fillId="10" borderId="11" xfId="0" applyNumberFormat="1" applyFill="1" applyBorder="1" applyProtection="1"/>
    <xf numFmtId="164" fontId="0" fillId="6" borderId="6" xfId="0" applyNumberFormat="1" applyFill="1" applyBorder="1" applyProtection="1"/>
    <xf numFmtId="164" fontId="0" fillId="6" borderId="11" xfId="0" applyNumberFormat="1" applyFill="1" applyBorder="1" applyProtection="1"/>
    <xf numFmtId="164" fontId="0" fillId="10" borderId="6" xfId="0" applyNumberFormat="1" applyFill="1" applyBorder="1" applyProtection="1"/>
    <xf numFmtId="164" fontId="0" fillId="10" borderId="8" xfId="0" applyNumberFormat="1" applyFill="1" applyBorder="1" applyProtection="1"/>
    <xf numFmtId="164" fontId="0" fillId="11" borderId="16" xfId="0" applyNumberFormat="1" applyFont="1" applyFill="1" applyBorder="1" applyProtection="1"/>
    <xf numFmtId="164" fontId="0" fillId="11" borderId="9" xfId="0" applyNumberFormat="1" applyFont="1" applyFill="1" applyBorder="1" applyProtection="1"/>
    <xf numFmtId="164" fontId="0" fillId="11" borderId="19" xfId="0" applyNumberFormat="1" applyFont="1" applyFill="1" applyBorder="1" applyProtection="1"/>
    <xf numFmtId="164" fontId="1" fillId="11" borderId="20" xfId="0" applyNumberFormat="1" applyFont="1" applyFill="1" applyBorder="1" applyProtection="1"/>
    <xf numFmtId="164" fontId="0" fillId="16" borderId="14" xfId="0" applyNumberFormat="1" applyFont="1" applyFill="1" applyBorder="1" applyProtection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CCFF"/>
      <color rgb="FF0066FF"/>
      <color rgb="FF9999FF"/>
      <color rgb="FF6699FF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2"/>
          <c:order val="0"/>
          <c:tx>
            <c:v>Assessment and exam preparation</c:v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val>
            <c:numRef>
              <c:f>'Course 5 ECTS'!$D$20</c:f>
              <c:numCache>
                <c:formatCode>0.0</c:formatCode>
                <c:ptCount val="1"/>
                <c:pt idx="0">
                  <c:v>26.8</c:v>
                </c:pt>
              </c:numCache>
            </c:numRef>
          </c:val>
        </c:ser>
        <c:ser>
          <c:idx val="1"/>
          <c:order val="1"/>
          <c:tx>
            <c:strRef>
              <c:f>'Course 5 ECTS'!$A$9</c:f>
              <c:strCache>
                <c:ptCount val="1"/>
                <c:pt idx="0">
                  <c:v>Curriculum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numRef>
              <c:f>'Course 5 ECTS'!$D$8</c:f>
              <c:numCache>
                <c:formatCode>0.0</c:formatCode>
                <c:ptCount val="1"/>
                <c:pt idx="0">
                  <c:v>0</c:v>
                </c:pt>
              </c:numCache>
            </c:numRef>
          </c:cat>
          <c:val>
            <c:numRef>
              <c:f>'Course 5 ECTS'!$D$12</c:f>
              <c:numCache>
                <c:formatCode>0.0</c:formatCode>
                <c:ptCount val="1"/>
                <c:pt idx="0">
                  <c:v>0</c:v>
                </c:pt>
              </c:numCache>
            </c:numRef>
          </c:val>
        </c:ser>
        <c:ser>
          <c:idx val="0"/>
          <c:order val="2"/>
          <c:tx>
            <c:strRef>
              <c:f>'Course 5 ECTS'!$A$2</c:f>
              <c:strCache>
                <c:ptCount val="1"/>
                <c:pt idx="0">
                  <c:v>Contact hours and study time (before and after)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</c:spPr>
          <c:invertIfNegative val="0"/>
          <c:cat>
            <c:numRef>
              <c:f>'Course 5 ECTS'!$D$8</c:f>
              <c:numCache>
                <c:formatCode>0.0</c:formatCode>
                <c:ptCount val="1"/>
                <c:pt idx="0">
                  <c:v>0</c:v>
                </c:pt>
              </c:numCache>
            </c:numRef>
          </c:cat>
          <c:val>
            <c:numRef>
              <c:f>'Course 5 ECTS'!$D$8</c:f>
              <c:numCache>
                <c:formatCode>0.0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3058560"/>
        <c:axId val="133060096"/>
      </c:barChart>
      <c:catAx>
        <c:axId val="133058560"/>
        <c:scaling>
          <c:orientation val="minMax"/>
        </c:scaling>
        <c:delete val="1"/>
        <c:axPos val="t"/>
        <c:numFmt formatCode="0.0" sourceLinked="1"/>
        <c:majorTickMark val="out"/>
        <c:minorTickMark val="none"/>
        <c:tickLblPos val="nextTo"/>
        <c:crossAx val="133060096"/>
        <c:crosses val="max"/>
        <c:auto val="1"/>
        <c:lblAlgn val="ctr"/>
        <c:lblOffset val="100"/>
        <c:noMultiLvlLbl val="0"/>
      </c:catAx>
      <c:valAx>
        <c:axId val="133060096"/>
        <c:scaling>
          <c:orientation val="minMax"/>
          <c:max val="200"/>
          <c:min val="0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1330585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8571461354215968"/>
          <c:y val="0.5751442865888412"/>
          <c:w val="0.29242746296057259"/>
          <c:h val="0.38498603224194833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2"/>
          <c:order val="0"/>
          <c:tx>
            <c:v>Assessment and exam preparation</c:v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val>
            <c:numRef>
              <c:f>'Course 7.5 ECTS'!$D$20</c:f>
              <c:numCache>
                <c:formatCode>0.0</c:formatCode>
                <c:ptCount val="1"/>
                <c:pt idx="0">
                  <c:v>40</c:v>
                </c:pt>
              </c:numCache>
            </c:numRef>
          </c:val>
        </c:ser>
        <c:ser>
          <c:idx val="1"/>
          <c:order val="1"/>
          <c:tx>
            <c:strRef>
              <c:f>'Course 7.5 ECTS'!$A$9</c:f>
              <c:strCache>
                <c:ptCount val="1"/>
                <c:pt idx="0">
                  <c:v>Curriculum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cat>
            <c:numRef>
              <c:f>'Course 5 ECTS'!$D$8</c:f>
              <c:numCache>
                <c:formatCode>0.0</c:formatCode>
                <c:ptCount val="1"/>
                <c:pt idx="0">
                  <c:v>0</c:v>
                </c:pt>
              </c:numCache>
            </c:numRef>
          </c:cat>
          <c:val>
            <c:numRef>
              <c:f>'Course 7.5 ECTS'!$D$12</c:f>
              <c:numCache>
                <c:formatCode>0.0</c:formatCode>
                <c:ptCount val="1"/>
                <c:pt idx="0">
                  <c:v>0</c:v>
                </c:pt>
              </c:numCache>
            </c:numRef>
          </c:val>
        </c:ser>
        <c:ser>
          <c:idx val="0"/>
          <c:order val="2"/>
          <c:tx>
            <c:strRef>
              <c:f>'Course 7.5 ECTS'!$A$2</c:f>
              <c:strCache>
                <c:ptCount val="1"/>
                <c:pt idx="0">
                  <c:v>Contact hours and study time (before and after)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</c:spPr>
          <c:invertIfNegative val="0"/>
          <c:cat>
            <c:numRef>
              <c:f>'Course 5 ECTS'!$D$8</c:f>
              <c:numCache>
                <c:formatCode>0.0</c:formatCode>
                <c:ptCount val="1"/>
                <c:pt idx="0">
                  <c:v>0</c:v>
                </c:pt>
              </c:numCache>
            </c:numRef>
          </c:cat>
          <c:val>
            <c:numRef>
              <c:f>'Course 7.5 ECTS'!$D$8</c:f>
              <c:numCache>
                <c:formatCode>0.0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94163072"/>
        <c:axId val="194164608"/>
      </c:barChart>
      <c:catAx>
        <c:axId val="194163072"/>
        <c:scaling>
          <c:orientation val="minMax"/>
        </c:scaling>
        <c:delete val="1"/>
        <c:axPos val="t"/>
        <c:numFmt formatCode="0.0" sourceLinked="1"/>
        <c:majorTickMark val="out"/>
        <c:minorTickMark val="none"/>
        <c:tickLblPos val="nextTo"/>
        <c:crossAx val="194164608"/>
        <c:crosses val="max"/>
        <c:auto val="1"/>
        <c:lblAlgn val="ctr"/>
        <c:lblOffset val="100"/>
        <c:noMultiLvlLbl val="0"/>
      </c:catAx>
      <c:valAx>
        <c:axId val="194164608"/>
        <c:scaling>
          <c:orientation val="minMax"/>
          <c:max val="300"/>
          <c:min val="0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19416307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8571461354215968"/>
          <c:y val="0.5751442865888412"/>
          <c:w val="0.29242746296057259"/>
          <c:h val="0.38498603224194833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v>Assessment and exam preparation</c:v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val>
            <c:numRef>
              <c:f>'Course 10 ECTS'!$D$20</c:f>
              <c:numCache>
                <c:formatCode>0.0</c:formatCode>
                <c:ptCount val="1"/>
                <c:pt idx="0">
                  <c:v>53.400000000000006</c:v>
                </c:pt>
              </c:numCache>
            </c:numRef>
          </c:val>
        </c:ser>
        <c:ser>
          <c:idx val="1"/>
          <c:order val="1"/>
          <c:tx>
            <c:v>Curriculum</c:v>
          </c:tx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val>
            <c:numRef>
              <c:f>'Course 10 ECTS'!$D$12</c:f>
              <c:numCache>
                <c:formatCode>0.0</c:formatCode>
                <c:ptCount val="1"/>
                <c:pt idx="0">
                  <c:v>0</c:v>
                </c:pt>
              </c:numCache>
            </c:numRef>
          </c:val>
        </c:ser>
        <c:ser>
          <c:idx val="2"/>
          <c:order val="2"/>
          <c:tx>
            <c:v>Contact hours and study time (before and after)</c:v>
          </c:tx>
          <c:spPr>
            <a:solidFill>
              <a:schemeClr val="accent2">
                <a:lumMod val="60000"/>
                <a:lumOff val="40000"/>
              </a:schemeClr>
            </a:solidFill>
          </c:spPr>
          <c:invertIfNegative val="0"/>
          <c:val>
            <c:numRef>
              <c:f>'Course 10 ECTS'!$D$8</c:f>
              <c:numCache>
                <c:formatCode>0.0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94220416"/>
        <c:axId val="194221952"/>
      </c:barChart>
      <c:catAx>
        <c:axId val="194220416"/>
        <c:scaling>
          <c:orientation val="minMax"/>
        </c:scaling>
        <c:delete val="1"/>
        <c:axPos val="t"/>
        <c:numFmt formatCode="0.0" sourceLinked="1"/>
        <c:majorTickMark val="out"/>
        <c:minorTickMark val="none"/>
        <c:tickLblPos val="nextTo"/>
        <c:crossAx val="194221952"/>
        <c:crosses val="max"/>
        <c:auto val="1"/>
        <c:lblAlgn val="ctr"/>
        <c:lblOffset val="100"/>
        <c:noMultiLvlLbl val="0"/>
      </c:catAx>
      <c:valAx>
        <c:axId val="194221952"/>
        <c:scaling>
          <c:orientation val="minMax"/>
          <c:max val="400"/>
          <c:min val="0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19422041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8988888888888888"/>
          <c:y val="0.58430903344289176"/>
          <c:w val="0.30733333333333335"/>
          <c:h val="0.4156909665571083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749698258520587E-2"/>
          <c:y val="9.9574998081220237E-2"/>
          <c:w val="0.56013713910761154"/>
          <c:h val="0.8326195683872849"/>
        </c:manualLayout>
      </c:layout>
      <c:barChart>
        <c:barDir val="col"/>
        <c:grouping val="stacked"/>
        <c:varyColors val="0"/>
        <c:ser>
          <c:idx val="1"/>
          <c:order val="0"/>
          <c:tx>
            <c:v>Assessment and exam preparation</c:v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val>
            <c:numRef>
              <c:f>'Course 15 ECTS'!$D$20</c:f>
              <c:numCache>
                <c:formatCode>0.0</c:formatCode>
                <c:ptCount val="1"/>
                <c:pt idx="0">
                  <c:v>80</c:v>
                </c:pt>
              </c:numCache>
            </c:numRef>
          </c:val>
        </c:ser>
        <c:ser>
          <c:idx val="0"/>
          <c:order val="1"/>
          <c:tx>
            <c:strRef>
              <c:f>'Course 15 ECTS'!$A$9</c:f>
              <c:strCache>
                <c:ptCount val="1"/>
                <c:pt idx="0">
                  <c:v>Curriculum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val>
            <c:numRef>
              <c:f>'Course 15 ECTS'!$D$12</c:f>
              <c:numCache>
                <c:formatCode>0.0</c:formatCode>
                <c:ptCount val="1"/>
                <c:pt idx="0">
                  <c:v>0</c:v>
                </c:pt>
              </c:numCache>
            </c:numRef>
          </c:val>
        </c:ser>
        <c:ser>
          <c:idx val="2"/>
          <c:order val="2"/>
          <c:tx>
            <c:v>Contact hours and study time (before and after)</c:v>
          </c:tx>
          <c:spPr>
            <a:solidFill>
              <a:schemeClr val="accent2">
                <a:lumMod val="60000"/>
                <a:lumOff val="40000"/>
              </a:schemeClr>
            </a:solidFill>
          </c:spPr>
          <c:invertIfNegative val="0"/>
          <c:val>
            <c:numRef>
              <c:f>'Course 15 ECTS'!$D$8</c:f>
              <c:numCache>
                <c:formatCode>0.0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563328"/>
        <c:axId val="132564864"/>
      </c:barChart>
      <c:catAx>
        <c:axId val="132563328"/>
        <c:scaling>
          <c:orientation val="minMax"/>
        </c:scaling>
        <c:delete val="1"/>
        <c:axPos val="b"/>
        <c:majorTickMark val="out"/>
        <c:minorTickMark val="none"/>
        <c:tickLblPos val="nextTo"/>
        <c:crossAx val="132564864"/>
        <c:crossesAt val="0"/>
        <c:auto val="1"/>
        <c:lblAlgn val="ctr"/>
        <c:lblOffset val="100"/>
        <c:noMultiLvlLbl val="0"/>
      </c:catAx>
      <c:valAx>
        <c:axId val="132564864"/>
        <c:scaling>
          <c:orientation val="minMax"/>
          <c:max val="600"/>
          <c:min val="0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132563328"/>
        <c:crosses val="autoZero"/>
        <c:crossBetween val="between"/>
        <c:majorUnit val="50"/>
        <c:minorUnit val="50"/>
      </c:valAx>
    </c:plotArea>
    <c:legend>
      <c:legendPos val="r"/>
      <c:layout>
        <c:manualLayout>
          <c:xMode val="edge"/>
          <c:yMode val="edge"/>
          <c:x val="0.68255646615601628"/>
          <c:y val="0.5965614467841881"/>
          <c:w val="0.31565679290088744"/>
          <c:h val="0.38119457889969227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4</xdr:row>
      <xdr:rowOff>180975</xdr:rowOff>
    </xdr:from>
    <xdr:to>
      <xdr:col>13</xdr:col>
      <xdr:colOff>600075</xdr:colOff>
      <xdr:row>23</xdr:row>
      <xdr:rowOff>0</xdr:rowOff>
    </xdr:to>
    <xdr:grpSp>
      <xdr:nvGrpSpPr>
        <xdr:cNvPr id="10" name="Group 9"/>
        <xdr:cNvGrpSpPr/>
      </xdr:nvGrpSpPr>
      <xdr:grpSpPr>
        <a:xfrm>
          <a:off x="6410325" y="962025"/>
          <a:ext cx="5476875" cy="3552825"/>
          <a:chOff x="7010400" y="733425"/>
          <a:chExt cx="4572000" cy="2743200"/>
        </a:xfrm>
      </xdr:grpSpPr>
      <xdr:graphicFrame macro="">
        <xdr:nvGraphicFramePr>
          <xdr:cNvPr id="4" name="Chart 3"/>
          <xdr:cNvGraphicFramePr/>
        </xdr:nvGraphicFramePr>
        <xdr:xfrm>
          <a:off x="7010400" y="733425"/>
          <a:ext cx="45720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cxnSp macro="">
        <xdr:nvCxnSpPr>
          <xdr:cNvPr id="5" name="Straight Connector 4"/>
          <xdr:cNvCxnSpPr/>
        </xdr:nvCxnSpPr>
        <xdr:spPr>
          <a:xfrm>
            <a:off x="7417063" y="1696201"/>
            <a:ext cx="2620548" cy="7931"/>
          </a:xfrm>
          <a:prstGeom prst="line">
            <a:avLst/>
          </a:prstGeom>
          <a:ln w="38100">
            <a:solidFill>
              <a:srgbClr val="FF0000"/>
            </a:solidFill>
            <a:prstDash val="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200025</xdr:colOff>
      <xdr:row>10</xdr:row>
      <xdr:rowOff>123824</xdr:rowOff>
    </xdr:from>
    <xdr:to>
      <xdr:col>13</xdr:col>
      <xdr:colOff>447675</xdr:colOff>
      <xdr:row>12</xdr:row>
      <xdr:rowOff>85724</xdr:rowOff>
    </xdr:to>
    <xdr:sp macro="" textlink="">
      <xdr:nvSpPr>
        <xdr:cNvPr id="11" name="TextBox 10"/>
        <xdr:cNvSpPr txBox="1"/>
      </xdr:nvSpPr>
      <xdr:spPr>
        <a:xfrm>
          <a:off x="11534775" y="2085974"/>
          <a:ext cx="1466850" cy="3714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900"/>
            <a:t>Red</a:t>
          </a:r>
          <a:r>
            <a:rPr lang="nb-NO" sz="900" baseline="0"/>
            <a:t> line equals 5 ECTS or 134 hours of workload</a:t>
          </a:r>
          <a:endParaRPr lang="nb-NO" sz="9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590550</xdr:colOff>
      <xdr:row>4</xdr:row>
      <xdr:rowOff>152400</xdr:rowOff>
    </xdr:from>
    <xdr:to>
      <xdr:col>13</xdr:col>
      <xdr:colOff>581025</xdr:colOff>
      <xdr:row>22</xdr:row>
      <xdr:rowOff>171450</xdr:rowOff>
    </xdr:to>
    <xdr:grpSp>
      <xdr:nvGrpSpPr>
        <xdr:cNvPr id="2" name="Group 1"/>
        <xdr:cNvGrpSpPr/>
      </xdr:nvGrpSpPr>
      <xdr:grpSpPr>
        <a:xfrm>
          <a:off x="6391275" y="933450"/>
          <a:ext cx="5476875" cy="3552825"/>
          <a:chOff x="7010400" y="733425"/>
          <a:chExt cx="4572000" cy="2743200"/>
        </a:xfrm>
      </xdr:grpSpPr>
      <xdr:graphicFrame macro="">
        <xdr:nvGraphicFramePr>
          <xdr:cNvPr id="3" name="Chart 2"/>
          <xdr:cNvGraphicFramePr/>
        </xdr:nvGraphicFramePr>
        <xdr:xfrm>
          <a:off x="7010400" y="733425"/>
          <a:ext cx="45720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cxnSp macro="">
        <xdr:nvCxnSpPr>
          <xdr:cNvPr id="4" name="Straight Connector 3"/>
          <xdr:cNvCxnSpPr/>
        </xdr:nvCxnSpPr>
        <xdr:spPr>
          <a:xfrm>
            <a:off x="7425014" y="1696201"/>
            <a:ext cx="2620548" cy="7931"/>
          </a:xfrm>
          <a:prstGeom prst="line">
            <a:avLst/>
          </a:prstGeom>
          <a:ln w="38100">
            <a:solidFill>
              <a:srgbClr val="FF0000"/>
            </a:solidFill>
            <a:prstDash val="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200025</xdr:colOff>
      <xdr:row>10</xdr:row>
      <xdr:rowOff>123824</xdr:rowOff>
    </xdr:from>
    <xdr:to>
      <xdr:col>13</xdr:col>
      <xdr:colOff>447675</xdr:colOff>
      <xdr:row>12</xdr:row>
      <xdr:rowOff>85724</xdr:rowOff>
    </xdr:to>
    <xdr:sp macro="" textlink="">
      <xdr:nvSpPr>
        <xdr:cNvPr id="5" name="TextBox 4"/>
        <xdr:cNvSpPr txBox="1"/>
      </xdr:nvSpPr>
      <xdr:spPr>
        <a:xfrm>
          <a:off x="10267950" y="2085974"/>
          <a:ext cx="1466850" cy="3714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900"/>
            <a:t>Red</a:t>
          </a:r>
          <a:r>
            <a:rPr lang="nb-NO" sz="900" baseline="0"/>
            <a:t> line equals 7.5 ECTS or 200 hours of workload</a:t>
          </a:r>
          <a:endParaRPr lang="nb-NO" sz="9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</xdr:colOff>
      <xdr:row>4</xdr:row>
      <xdr:rowOff>180975</xdr:rowOff>
    </xdr:from>
    <xdr:to>
      <xdr:col>14</xdr:col>
      <xdr:colOff>28575</xdr:colOff>
      <xdr:row>23</xdr:row>
      <xdr:rowOff>9525</xdr:rowOff>
    </xdr:to>
    <xdr:grpSp>
      <xdr:nvGrpSpPr>
        <xdr:cNvPr id="2" name="Group 1"/>
        <xdr:cNvGrpSpPr/>
      </xdr:nvGrpSpPr>
      <xdr:grpSpPr>
        <a:xfrm>
          <a:off x="6381750" y="962025"/>
          <a:ext cx="5495925" cy="3562350"/>
          <a:chOff x="7010400" y="733425"/>
          <a:chExt cx="4572000" cy="2743200"/>
        </a:xfrm>
      </xdr:grpSpPr>
      <xdr:graphicFrame macro="">
        <xdr:nvGraphicFramePr>
          <xdr:cNvPr id="3" name="Chart 2"/>
          <xdr:cNvGraphicFramePr/>
        </xdr:nvGraphicFramePr>
        <xdr:xfrm>
          <a:off x="7010400" y="733425"/>
          <a:ext cx="45720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cxnSp macro="">
        <xdr:nvCxnSpPr>
          <xdr:cNvPr id="4" name="Straight Connector 3"/>
          <xdr:cNvCxnSpPr/>
        </xdr:nvCxnSpPr>
        <xdr:spPr>
          <a:xfrm>
            <a:off x="7415765" y="1713139"/>
            <a:ext cx="2620548" cy="7931"/>
          </a:xfrm>
          <a:prstGeom prst="line">
            <a:avLst/>
          </a:prstGeom>
          <a:ln w="38100">
            <a:solidFill>
              <a:srgbClr val="FF0000"/>
            </a:solidFill>
            <a:prstDash val="dash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228600</xdr:colOff>
      <xdr:row>11</xdr:row>
      <xdr:rowOff>19049</xdr:rowOff>
    </xdr:from>
    <xdr:to>
      <xdr:col>13</xdr:col>
      <xdr:colOff>476250</xdr:colOff>
      <xdr:row>12</xdr:row>
      <xdr:rowOff>180974</xdr:rowOff>
    </xdr:to>
    <xdr:sp macro="" textlink="">
      <xdr:nvSpPr>
        <xdr:cNvPr id="5" name="TextBox 4"/>
        <xdr:cNvSpPr txBox="1"/>
      </xdr:nvSpPr>
      <xdr:spPr>
        <a:xfrm>
          <a:off x="11353800" y="2181224"/>
          <a:ext cx="1466850" cy="3714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900"/>
            <a:t>Red</a:t>
          </a:r>
          <a:r>
            <a:rPr lang="nb-NO" sz="900" baseline="0"/>
            <a:t> line equals 10 ECTS or 266 hours of workload</a:t>
          </a:r>
          <a:endParaRPr lang="nb-NO" sz="9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285749</xdr:colOff>
      <xdr:row>5</xdr:row>
      <xdr:rowOff>19050</xdr:rowOff>
    </xdr:from>
    <xdr:to>
      <xdr:col>13</xdr:col>
      <xdr:colOff>600074</xdr:colOff>
      <xdr:row>23</xdr:row>
      <xdr:rowOff>23812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230896</xdr:colOff>
      <xdr:row>11</xdr:row>
      <xdr:rowOff>161925</xdr:rowOff>
    </xdr:from>
    <xdr:to>
      <xdr:col>10</xdr:col>
      <xdr:colOff>466725</xdr:colOff>
      <xdr:row>11</xdr:row>
      <xdr:rowOff>169205</xdr:rowOff>
    </xdr:to>
    <xdr:cxnSp macro="">
      <xdr:nvCxnSpPr>
        <xdr:cNvPr id="4" name="Straight Connector 3"/>
        <xdr:cNvCxnSpPr/>
      </xdr:nvCxnSpPr>
      <xdr:spPr>
        <a:xfrm flipV="1">
          <a:off x="6726946" y="2324100"/>
          <a:ext cx="3283829" cy="7280"/>
        </a:xfrm>
        <a:prstGeom prst="line">
          <a:avLst/>
        </a:prstGeom>
        <a:ln w="38100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11</xdr:row>
      <xdr:rowOff>38099</xdr:rowOff>
    </xdr:from>
    <xdr:to>
      <xdr:col>13</xdr:col>
      <xdr:colOff>276226</xdr:colOff>
      <xdr:row>12</xdr:row>
      <xdr:rowOff>200024</xdr:rowOff>
    </xdr:to>
    <xdr:sp macro="" textlink="">
      <xdr:nvSpPr>
        <xdr:cNvPr id="5" name="TextBox 4"/>
        <xdr:cNvSpPr txBox="1"/>
      </xdr:nvSpPr>
      <xdr:spPr>
        <a:xfrm>
          <a:off x="11258550" y="2200274"/>
          <a:ext cx="1495426" cy="3714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900"/>
            <a:t>Red</a:t>
          </a:r>
          <a:r>
            <a:rPr lang="nb-NO" sz="900" baseline="0"/>
            <a:t> line equals 15 ECTS or 400 hours of workload</a:t>
          </a:r>
          <a:endParaRPr lang="nb-NO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workbookViewId="0">
      <selection activeCell="C27" sqref="C27"/>
    </sheetView>
  </sheetViews>
  <sheetFormatPr defaultRowHeight="15" x14ac:dyDescent="0.25"/>
  <cols>
    <col min="1" max="1" width="43.7109375" style="13" customWidth="1"/>
    <col min="2" max="2" width="17.28515625" style="13" customWidth="1"/>
    <col min="3" max="3" width="12.5703125" style="13" customWidth="1"/>
    <col min="4" max="4" width="13.42578125" style="13" customWidth="1"/>
    <col min="5" max="16384" width="9.140625" style="13"/>
  </cols>
  <sheetData>
    <row r="1" spans="1:4" ht="15.75" thickBot="1" x14ac:dyDescent="0.3">
      <c r="A1" s="14" t="s">
        <v>40</v>
      </c>
      <c r="B1" s="15"/>
      <c r="C1" s="16"/>
      <c r="D1" s="17"/>
    </row>
    <row r="2" spans="1:4" ht="15.75" thickBot="1" x14ac:dyDescent="0.3">
      <c r="A2" s="18" t="s">
        <v>28</v>
      </c>
      <c r="B2" s="19" t="s">
        <v>24</v>
      </c>
      <c r="C2" s="20" t="s">
        <v>17</v>
      </c>
      <c r="D2" s="21" t="s">
        <v>30</v>
      </c>
    </row>
    <row r="3" spans="1:4" x14ac:dyDescent="0.25">
      <c r="A3" s="9" t="s">
        <v>0</v>
      </c>
      <c r="B3" s="1">
        <v>0</v>
      </c>
      <c r="C3" s="82">
        <v>2</v>
      </c>
      <c r="D3" s="46">
        <f>B3*C3</f>
        <v>0</v>
      </c>
    </row>
    <row r="4" spans="1:4" x14ac:dyDescent="0.25">
      <c r="A4" s="9" t="s">
        <v>1</v>
      </c>
      <c r="B4" s="1">
        <v>0</v>
      </c>
      <c r="C4" s="82">
        <v>2</v>
      </c>
      <c r="D4" s="46">
        <f t="shared" ref="D4:D7" si="0">B4*C4</f>
        <v>0</v>
      </c>
    </row>
    <row r="5" spans="1:4" x14ac:dyDescent="0.25">
      <c r="A5" s="9" t="s">
        <v>2</v>
      </c>
      <c r="B5" s="1">
        <v>0</v>
      </c>
      <c r="C5" s="82">
        <v>2</v>
      </c>
      <c r="D5" s="46">
        <f t="shared" si="0"/>
        <v>0</v>
      </c>
    </row>
    <row r="6" spans="1:4" x14ac:dyDescent="0.25">
      <c r="A6" s="9" t="s">
        <v>3</v>
      </c>
      <c r="B6" s="1">
        <v>0</v>
      </c>
      <c r="C6" s="82">
        <v>2</v>
      </c>
      <c r="D6" s="46">
        <f t="shared" si="0"/>
        <v>0</v>
      </c>
    </row>
    <row r="7" spans="1:4" ht="15.75" thickBot="1" x14ac:dyDescent="0.3">
      <c r="A7" s="10" t="s">
        <v>18</v>
      </c>
      <c r="B7" s="2">
        <v>0</v>
      </c>
      <c r="C7" s="3">
        <v>0</v>
      </c>
      <c r="D7" s="47">
        <f t="shared" si="0"/>
        <v>0</v>
      </c>
    </row>
    <row r="8" spans="1:4" ht="16.5" thickTop="1" thickBot="1" x14ac:dyDescent="0.3">
      <c r="A8" s="22" t="s">
        <v>27</v>
      </c>
      <c r="B8" s="70"/>
      <c r="C8" s="83"/>
      <c r="D8" s="48">
        <f>SUM(D3:D7)</f>
        <v>0</v>
      </c>
    </row>
    <row r="9" spans="1:4" ht="15.75" thickBot="1" x14ac:dyDescent="0.3">
      <c r="A9" s="23" t="s">
        <v>35</v>
      </c>
      <c r="B9" s="24" t="s">
        <v>25</v>
      </c>
      <c r="C9" s="77" t="s">
        <v>17</v>
      </c>
      <c r="D9" s="25" t="s">
        <v>30</v>
      </c>
    </row>
    <row r="10" spans="1:4" x14ac:dyDescent="0.25">
      <c r="A10" s="11" t="s">
        <v>36</v>
      </c>
      <c r="B10" s="4">
        <v>0</v>
      </c>
      <c r="C10" s="84">
        <v>3.3</v>
      </c>
      <c r="D10" s="79">
        <f>$B10/C10</f>
        <v>0</v>
      </c>
    </row>
    <row r="11" spans="1:4" ht="15.75" thickBot="1" x14ac:dyDescent="0.3">
      <c r="A11" s="12" t="s">
        <v>37</v>
      </c>
      <c r="B11" s="5">
        <v>0</v>
      </c>
      <c r="C11" s="85">
        <v>5</v>
      </c>
      <c r="D11" s="80">
        <f>$B11/C11</f>
        <v>0</v>
      </c>
    </row>
    <row r="12" spans="1:4" ht="16.5" thickTop="1" thickBot="1" x14ac:dyDescent="0.3">
      <c r="A12" s="26" t="s">
        <v>38</v>
      </c>
      <c r="B12" s="58"/>
      <c r="C12" s="81"/>
      <c r="D12" s="51">
        <f>SUM(D10:D11)</f>
        <v>0</v>
      </c>
    </row>
    <row r="13" spans="1:4" ht="15.75" thickBot="1" x14ac:dyDescent="0.3">
      <c r="A13" s="27" t="s">
        <v>26</v>
      </c>
      <c r="B13" s="28" t="s">
        <v>29</v>
      </c>
      <c r="C13" s="29" t="s">
        <v>17</v>
      </c>
      <c r="D13" s="30" t="s">
        <v>30</v>
      </c>
    </row>
    <row r="14" spans="1:4" x14ac:dyDescent="0.25">
      <c r="A14" s="6" t="s">
        <v>4</v>
      </c>
      <c r="B14" s="6">
        <v>0</v>
      </c>
      <c r="C14" s="72">
        <v>1</v>
      </c>
      <c r="D14" s="52">
        <f>C14*$B$14</f>
        <v>0</v>
      </c>
    </row>
    <row r="15" spans="1:4" x14ac:dyDescent="0.25">
      <c r="A15" s="6" t="s">
        <v>7</v>
      </c>
      <c r="B15" s="6">
        <v>0</v>
      </c>
      <c r="C15" s="72">
        <v>1</v>
      </c>
      <c r="D15" s="52">
        <f>C15*$B$15</f>
        <v>0</v>
      </c>
    </row>
    <row r="16" spans="1:4" x14ac:dyDescent="0.25">
      <c r="A16" s="6" t="s">
        <v>5</v>
      </c>
      <c r="B16" s="6">
        <v>0</v>
      </c>
      <c r="C16" s="7">
        <v>0</v>
      </c>
      <c r="D16" s="52">
        <f>C16*$B$16</f>
        <v>0</v>
      </c>
    </row>
    <row r="17" spans="1:4" x14ac:dyDescent="0.25">
      <c r="A17" s="6" t="s">
        <v>6</v>
      </c>
      <c r="B17" s="6">
        <v>0</v>
      </c>
      <c r="C17" s="7">
        <v>0</v>
      </c>
      <c r="D17" s="52">
        <f>C17*$B$17</f>
        <v>0</v>
      </c>
    </row>
    <row r="18" spans="1:4" x14ac:dyDescent="0.25">
      <c r="A18" s="6" t="s">
        <v>18</v>
      </c>
      <c r="B18" s="6">
        <v>0</v>
      </c>
      <c r="C18" s="7">
        <v>0</v>
      </c>
      <c r="D18" s="88">
        <f>C18*$B$18</f>
        <v>0</v>
      </c>
    </row>
    <row r="19" spans="1:4" ht="15.75" thickBot="1" x14ac:dyDescent="0.3">
      <c r="A19" s="31" t="s">
        <v>8</v>
      </c>
      <c r="B19" s="86">
        <v>134</v>
      </c>
      <c r="C19" s="73">
        <v>0.2</v>
      </c>
      <c r="D19" s="87">
        <f>C19*$B$19</f>
        <v>26.8</v>
      </c>
    </row>
    <row r="20" spans="1:4" ht="16.5" thickTop="1" thickBot="1" x14ac:dyDescent="0.3">
      <c r="A20" s="32" t="s">
        <v>23</v>
      </c>
      <c r="B20" s="60"/>
      <c r="C20" s="61"/>
      <c r="D20" s="89">
        <f>SUM(D14:D19)</f>
        <v>26.8</v>
      </c>
    </row>
    <row r="21" spans="1:4" x14ac:dyDescent="0.25">
      <c r="A21" s="33" t="s">
        <v>10</v>
      </c>
      <c r="B21" s="64"/>
      <c r="C21" s="65"/>
      <c r="D21" s="52">
        <f>SUM(D8+D12+D20)</f>
        <v>26.8</v>
      </c>
    </row>
    <row r="22" spans="1:4" x14ac:dyDescent="0.25">
      <c r="A22" s="34" t="s">
        <v>11</v>
      </c>
      <c r="B22" s="66"/>
      <c r="C22" s="67"/>
      <c r="D22" s="90">
        <f>D21-134</f>
        <v>-107.2</v>
      </c>
    </row>
    <row r="23" spans="1:4" ht="15.75" thickBot="1" x14ac:dyDescent="0.3">
      <c r="A23" s="35" t="s">
        <v>9</v>
      </c>
      <c r="B23" s="68"/>
      <c r="C23" s="69"/>
      <c r="D23" s="57">
        <f>D21/1600*60</f>
        <v>1.0050000000000001</v>
      </c>
    </row>
    <row r="25" spans="1:4" x14ac:dyDescent="0.25">
      <c r="A25" s="36"/>
    </row>
    <row r="27" spans="1:4" x14ac:dyDescent="0.25">
      <c r="A27" s="37" t="s">
        <v>21</v>
      </c>
    </row>
    <row r="28" spans="1:4" x14ac:dyDescent="0.25">
      <c r="A28" s="38" t="s">
        <v>45</v>
      </c>
    </row>
    <row r="29" spans="1:4" x14ac:dyDescent="0.25">
      <c r="A29" s="13" t="s">
        <v>44</v>
      </c>
    </row>
    <row r="30" spans="1:4" x14ac:dyDescent="0.25">
      <c r="A30" s="38" t="s">
        <v>43</v>
      </c>
    </row>
    <row r="31" spans="1:4" x14ac:dyDescent="0.25">
      <c r="A31" s="38"/>
    </row>
    <row r="32" spans="1:4" x14ac:dyDescent="0.25">
      <c r="A32" s="38" t="s">
        <v>12</v>
      </c>
    </row>
    <row r="33" spans="1:1" x14ac:dyDescent="0.25">
      <c r="A33" s="38" t="s">
        <v>13</v>
      </c>
    </row>
    <row r="34" spans="1:1" x14ac:dyDescent="0.25">
      <c r="A34" s="38" t="s">
        <v>14</v>
      </c>
    </row>
    <row r="35" spans="1:1" x14ac:dyDescent="0.25">
      <c r="A35" s="38" t="s">
        <v>19</v>
      </c>
    </row>
    <row r="36" spans="1:1" x14ac:dyDescent="0.25">
      <c r="A36" s="38" t="s">
        <v>20</v>
      </c>
    </row>
    <row r="37" spans="1:1" x14ac:dyDescent="0.25">
      <c r="A37" s="38" t="s">
        <v>15</v>
      </c>
    </row>
    <row r="38" spans="1:1" x14ac:dyDescent="0.25">
      <c r="A38" s="38" t="s">
        <v>41</v>
      </c>
    </row>
    <row r="39" spans="1:1" x14ac:dyDescent="0.25">
      <c r="A39" s="38" t="s">
        <v>16</v>
      </c>
    </row>
    <row r="40" spans="1:1" x14ac:dyDescent="0.25">
      <c r="A40" s="38" t="s">
        <v>49</v>
      </c>
    </row>
    <row r="41" spans="1:1" x14ac:dyDescent="0.25">
      <c r="A41" s="38" t="s">
        <v>47</v>
      </c>
    </row>
    <row r="42" spans="1:1" x14ac:dyDescent="0.25">
      <c r="A42" s="38" t="s">
        <v>48</v>
      </c>
    </row>
    <row r="43" spans="1:1" x14ac:dyDescent="0.25">
      <c r="A43" s="37"/>
    </row>
    <row r="50" spans="1:1" x14ac:dyDescent="0.25">
      <c r="A50" s="38"/>
    </row>
  </sheetData>
  <sheetProtection password="C588" sheet="1" objects="1" scenarios="1"/>
  <pageMargins left="0.7" right="0.7" top="0.75" bottom="0.75" header="0.3" footer="0.3"/>
  <pageSetup paperSize="9" orientation="portrait" r:id="rId1"/>
  <ignoredErrors>
    <ignoredError sqref="D15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workbookViewId="0">
      <selection activeCell="D17" sqref="D17"/>
    </sheetView>
  </sheetViews>
  <sheetFormatPr defaultRowHeight="15" x14ac:dyDescent="0.25"/>
  <cols>
    <col min="1" max="1" width="43.7109375" style="13" customWidth="1"/>
    <col min="2" max="2" width="17.28515625" style="13" customWidth="1"/>
    <col min="3" max="3" width="12.5703125" style="13" customWidth="1"/>
    <col min="4" max="4" width="13.42578125" style="13" customWidth="1"/>
    <col min="5" max="16384" width="9.140625" style="13"/>
  </cols>
  <sheetData>
    <row r="1" spans="1:4" ht="15.75" thickBot="1" x14ac:dyDescent="0.3">
      <c r="A1" s="14" t="s">
        <v>51</v>
      </c>
      <c r="B1" s="15"/>
      <c r="C1" s="16"/>
      <c r="D1" s="17"/>
    </row>
    <row r="2" spans="1:4" ht="15.75" thickBot="1" x14ac:dyDescent="0.3">
      <c r="A2" s="18" t="s">
        <v>28</v>
      </c>
      <c r="B2" s="19" t="s">
        <v>24</v>
      </c>
      <c r="C2" s="20" t="s">
        <v>17</v>
      </c>
      <c r="D2" s="21" t="s">
        <v>30</v>
      </c>
    </row>
    <row r="3" spans="1:4" x14ac:dyDescent="0.25">
      <c r="A3" s="9" t="s">
        <v>0</v>
      </c>
      <c r="B3" s="1">
        <v>0</v>
      </c>
      <c r="C3" s="82">
        <v>2</v>
      </c>
      <c r="D3" s="46">
        <f>B3*C3</f>
        <v>0</v>
      </c>
    </row>
    <row r="4" spans="1:4" x14ac:dyDescent="0.25">
      <c r="A4" s="9" t="s">
        <v>1</v>
      </c>
      <c r="B4" s="1">
        <v>0</v>
      </c>
      <c r="C4" s="82">
        <v>2</v>
      </c>
      <c r="D4" s="46">
        <f>B4*C4</f>
        <v>0</v>
      </c>
    </row>
    <row r="5" spans="1:4" x14ac:dyDescent="0.25">
      <c r="A5" s="9" t="s">
        <v>2</v>
      </c>
      <c r="B5" s="1">
        <v>0</v>
      </c>
      <c r="C5" s="82">
        <v>2</v>
      </c>
      <c r="D5" s="46">
        <f>B5*C5</f>
        <v>0</v>
      </c>
    </row>
    <row r="6" spans="1:4" x14ac:dyDescent="0.25">
      <c r="A6" s="9" t="s">
        <v>3</v>
      </c>
      <c r="B6" s="1">
        <v>0</v>
      </c>
      <c r="C6" s="82">
        <v>2</v>
      </c>
      <c r="D6" s="46">
        <f>B6*C6</f>
        <v>0</v>
      </c>
    </row>
    <row r="7" spans="1:4" ht="15.75" thickBot="1" x14ac:dyDescent="0.3">
      <c r="A7" s="10" t="s">
        <v>18</v>
      </c>
      <c r="B7" s="2">
        <v>0</v>
      </c>
      <c r="C7" s="3">
        <v>0</v>
      </c>
      <c r="D7" s="47">
        <f t="shared" ref="D7" si="0">B7*C7</f>
        <v>0</v>
      </c>
    </row>
    <row r="8" spans="1:4" ht="16.5" thickTop="1" thickBot="1" x14ac:dyDescent="0.3">
      <c r="A8" s="22" t="s">
        <v>27</v>
      </c>
      <c r="B8" s="70"/>
      <c r="C8" s="83"/>
      <c r="D8" s="48">
        <f>SUM(D3:D7)</f>
        <v>0</v>
      </c>
    </row>
    <row r="9" spans="1:4" ht="15.75" thickBot="1" x14ac:dyDescent="0.3">
      <c r="A9" s="23" t="s">
        <v>35</v>
      </c>
      <c r="B9" s="24" t="s">
        <v>25</v>
      </c>
      <c r="C9" s="77" t="s">
        <v>17</v>
      </c>
      <c r="D9" s="25" t="s">
        <v>30</v>
      </c>
    </row>
    <row r="10" spans="1:4" x14ac:dyDescent="0.25">
      <c r="A10" s="11" t="s">
        <v>36</v>
      </c>
      <c r="B10" s="4">
        <v>0</v>
      </c>
      <c r="C10" s="84">
        <v>3.3</v>
      </c>
      <c r="D10" s="79">
        <f>$B10/C10</f>
        <v>0</v>
      </c>
    </row>
    <row r="11" spans="1:4" ht="15.75" thickBot="1" x14ac:dyDescent="0.3">
      <c r="A11" s="12" t="s">
        <v>37</v>
      </c>
      <c r="B11" s="5">
        <v>0</v>
      </c>
      <c r="C11" s="85">
        <v>5</v>
      </c>
      <c r="D11" s="80">
        <f>$B11/C11</f>
        <v>0</v>
      </c>
    </row>
    <row r="12" spans="1:4" ht="16.5" thickTop="1" thickBot="1" x14ac:dyDescent="0.3">
      <c r="A12" s="26" t="s">
        <v>38</v>
      </c>
      <c r="B12" s="58"/>
      <c r="C12" s="81"/>
      <c r="D12" s="51">
        <f>SUM(D10:D11)</f>
        <v>0</v>
      </c>
    </row>
    <row r="13" spans="1:4" ht="15.75" thickBot="1" x14ac:dyDescent="0.3">
      <c r="A13" s="27" t="s">
        <v>26</v>
      </c>
      <c r="B13" s="28" t="s">
        <v>29</v>
      </c>
      <c r="C13" s="29" t="s">
        <v>17</v>
      </c>
      <c r="D13" s="30" t="s">
        <v>30</v>
      </c>
    </row>
    <row r="14" spans="1:4" x14ac:dyDescent="0.25">
      <c r="A14" s="6" t="s">
        <v>4</v>
      </c>
      <c r="B14" s="6">
        <v>0</v>
      </c>
      <c r="C14" s="72">
        <v>1</v>
      </c>
      <c r="D14" s="52">
        <f>C14*$B$14</f>
        <v>0</v>
      </c>
    </row>
    <row r="15" spans="1:4" x14ac:dyDescent="0.25">
      <c r="A15" s="6" t="s">
        <v>7</v>
      </c>
      <c r="B15" s="6">
        <v>0</v>
      </c>
      <c r="C15" s="72">
        <v>1</v>
      </c>
      <c r="D15" s="52">
        <f>C15*$B$15</f>
        <v>0</v>
      </c>
    </row>
    <row r="16" spans="1:4" x14ac:dyDescent="0.25">
      <c r="A16" s="6" t="s">
        <v>5</v>
      </c>
      <c r="B16" s="6">
        <v>0</v>
      </c>
      <c r="C16" s="7">
        <v>0</v>
      </c>
      <c r="D16" s="71">
        <f>B16*C16</f>
        <v>0</v>
      </c>
    </row>
    <row r="17" spans="1:4" x14ac:dyDescent="0.25">
      <c r="A17" s="6" t="s">
        <v>6</v>
      </c>
      <c r="B17" s="6">
        <v>0</v>
      </c>
      <c r="C17" s="7">
        <v>0</v>
      </c>
      <c r="D17" s="71">
        <f>B17*C17</f>
        <v>0</v>
      </c>
    </row>
    <row r="18" spans="1:4" x14ac:dyDescent="0.25">
      <c r="A18" s="6" t="s">
        <v>18</v>
      </c>
      <c r="B18" s="6">
        <v>0</v>
      </c>
      <c r="C18" s="7">
        <v>0</v>
      </c>
      <c r="D18" s="71">
        <f>B18*C18</f>
        <v>0</v>
      </c>
    </row>
    <row r="19" spans="1:4" ht="15.75" thickBot="1" x14ac:dyDescent="0.3">
      <c r="A19" s="31" t="s">
        <v>8</v>
      </c>
      <c r="B19" s="86">
        <v>200</v>
      </c>
      <c r="C19" s="73">
        <v>0.2</v>
      </c>
      <c r="D19" s="53">
        <f>B19*C19</f>
        <v>40</v>
      </c>
    </row>
    <row r="20" spans="1:4" ht="16.5" thickTop="1" thickBot="1" x14ac:dyDescent="0.3">
      <c r="A20" s="32" t="s">
        <v>23</v>
      </c>
      <c r="B20" s="60"/>
      <c r="C20" s="61"/>
      <c r="D20" s="54">
        <f>SUM('Course 7.5 ECTS'!D14:D19)</f>
        <v>40</v>
      </c>
    </row>
    <row r="21" spans="1:4" x14ac:dyDescent="0.25">
      <c r="A21" s="33" t="s">
        <v>10</v>
      </c>
      <c r="B21" s="64"/>
      <c r="C21" s="65"/>
      <c r="D21" s="55">
        <f>D8+D12+D20</f>
        <v>40</v>
      </c>
    </row>
    <row r="22" spans="1:4" x14ac:dyDescent="0.25">
      <c r="A22" s="34" t="s">
        <v>11</v>
      </c>
      <c r="B22" s="66"/>
      <c r="C22" s="67"/>
      <c r="D22" s="56">
        <f>D21-200</f>
        <v>-160</v>
      </c>
    </row>
    <row r="23" spans="1:4" ht="15.75" thickBot="1" x14ac:dyDescent="0.3">
      <c r="A23" s="35" t="s">
        <v>9</v>
      </c>
      <c r="B23" s="68"/>
      <c r="C23" s="69"/>
      <c r="D23" s="57">
        <f>D21/1600*60</f>
        <v>1.5</v>
      </c>
    </row>
    <row r="25" spans="1:4" x14ac:dyDescent="0.25">
      <c r="A25" s="36"/>
    </row>
    <row r="27" spans="1:4" x14ac:dyDescent="0.25">
      <c r="A27" s="37" t="s">
        <v>50</v>
      </c>
    </row>
    <row r="28" spans="1:4" x14ac:dyDescent="0.25">
      <c r="A28" s="38" t="s">
        <v>45</v>
      </c>
    </row>
    <row r="29" spans="1:4" x14ac:dyDescent="0.25">
      <c r="A29" s="13" t="s">
        <v>44</v>
      </c>
    </row>
    <row r="30" spans="1:4" x14ac:dyDescent="0.25">
      <c r="A30" s="38" t="s">
        <v>43</v>
      </c>
    </row>
    <row r="31" spans="1:4" x14ac:dyDescent="0.25">
      <c r="A31" s="38"/>
    </row>
    <row r="32" spans="1:4" x14ac:dyDescent="0.25">
      <c r="A32" s="38" t="s">
        <v>12</v>
      </c>
    </row>
    <row r="33" spans="1:1" x14ac:dyDescent="0.25">
      <c r="A33" s="38" t="s">
        <v>13</v>
      </c>
    </row>
    <row r="34" spans="1:1" x14ac:dyDescent="0.25">
      <c r="A34" s="38" t="s">
        <v>14</v>
      </c>
    </row>
    <row r="35" spans="1:1" x14ac:dyDescent="0.25">
      <c r="A35" s="38" t="s">
        <v>19</v>
      </c>
    </row>
    <row r="36" spans="1:1" x14ac:dyDescent="0.25">
      <c r="A36" s="38" t="s">
        <v>20</v>
      </c>
    </row>
    <row r="37" spans="1:1" x14ac:dyDescent="0.25">
      <c r="A37" s="38" t="s">
        <v>15</v>
      </c>
    </row>
    <row r="38" spans="1:1" x14ac:dyDescent="0.25">
      <c r="A38" s="38" t="s">
        <v>41</v>
      </c>
    </row>
    <row r="39" spans="1:1" x14ac:dyDescent="0.25">
      <c r="A39" s="38" t="s">
        <v>16</v>
      </c>
    </row>
    <row r="40" spans="1:1" x14ac:dyDescent="0.25">
      <c r="A40" s="38" t="s">
        <v>49</v>
      </c>
    </row>
    <row r="41" spans="1:1" x14ac:dyDescent="0.25">
      <c r="A41" s="38" t="s">
        <v>47</v>
      </c>
    </row>
    <row r="42" spans="1:1" x14ac:dyDescent="0.25">
      <c r="A42" s="38" t="s">
        <v>48</v>
      </c>
    </row>
    <row r="43" spans="1:1" x14ac:dyDescent="0.25">
      <c r="A43" s="37"/>
    </row>
    <row r="50" spans="1:1" x14ac:dyDescent="0.25">
      <c r="A50" s="38"/>
    </row>
  </sheetData>
  <sheetProtection password="E182" sheet="1" objects="1" scenarios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workbookViewId="0">
      <selection activeCell="B20" activeCellId="10" sqref="C3:D6 D7 B8:D8 C10:D10 C11:D11 B12:D12 C14:D15 D16:D18 B19:D19 D20:D23 B20:C23"/>
    </sheetView>
  </sheetViews>
  <sheetFormatPr defaultRowHeight="15" x14ac:dyDescent="0.25"/>
  <cols>
    <col min="1" max="1" width="42.7109375" style="13" customWidth="1"/>
    <col min="2" max="2" width="17.5703125" style="13" bestFit="1" customWidth="1"/>
    <col min="3" max="3" width="12.5703125" style="13" customWidth="1"/>
    <col min="4" max="4" width="13.42578125" style="13" customWidth="1"/>
    <col min="5" max="16384" width="9.140625" style="13"/>
  </cols>
  <sheetData>
    <row r="1" spans="1:4" ht="15.75" thickBot="1" x14ac:dyDescent="0.3">
      <c r="A1" s="14" t="s">
        <v>42</v>
      </c>
      <c r="B1" s="15"/>
      <c r="C1" s="16"/>
      <c r="D1" s="17"/>
    </row>
    <row r="2" spans="1:4" ht="15.75" thickBot="1" x14ac:dyDescent="0.3">
      <c r="A2" s="18" t="s">
        <v>28</v>
      </c>
      <c r="B2" s="19" t="s">
        <v>24</v>
      </c>
      <c r="C2" s="20" t="s">
        <v>17</v>
      </c>
      <c r="D2" s="21" t="s">
        <v>30</v>
      </c>
    </row>
    <row r="3" spans="1:4" x14ac:dyDescent="0.25">
      <c r="A3" s="9" t="s">
        <v>0</v>
      </c>
      <c r="B3" s="1">
        <v>0</v>
      </c>
      <c r="C3" s="76">
        <v>2</v>
      </c>
      <c r="D3" s="46">
        <f>B3*C3</f>
        <v>0</v>
      </c>
    </row>
    <row r="4" spans="1:4" x14ac:dyDescent="0.25">
      <c r="A4" s="9" t="s">
        <v>1</v>
      </c>
      <c r="B4" s="1">
        <v>0</v>
      </c>
      <c r="C4" s="76">
        <v>2</v>
      </c>
      <c r="D4" s="46">
        <f t="shared" ref="D4:D7" si="0">B4*C4</f>
        <v>0</v>
      </c>
    </row>
    <row r="5" spans="1:4" x14ac:dyDescent="0.25">
      <c r="A5" s="9" t="s">
        <v>2</v>
      </c>
      <c r="B5" s="1">
        <v>0</v>
      </c>
      <c r="C5" s="76">
        <v>2</v>
      </c>
      <c r="D5" s="46">
        <f t="shared" si="0"/>
        <v>0</v>
      </c>
    </row>
    <row r="6" spans="1:4" x14ac:dyDescent="0.25">
      <c r="A6" s="9" t="s">
        <v>3</v>
      </c>
      <c r="B6" s="1">
        <v>0</v>
      </c>
      <c r="C6" s="76">
        <v>2</v>
      </c>
      <c r="D6" s="46">
        <f t="shared" si="0"/>
        <v>0</v>
      </c>
    </row>
    <row r="7" spans="1:4" ht="15.75" thickBot="1" x14ac:dyDescent="0.3">
      <c r="A7" s="10" t="s">
        <v>18</v>
      </c>
      <c r="B7" s="2">
        <v>0</v>
      </c>
      <c r="C7" s="8">
        <v>0</v>
      </c>
      <c r="D7" s="47">
        <f t="shared" si="0"/>
        <v>0</v>
      </c>
    </row>
    <row r="8" spans="1:4" ht="16.5" thickTop="1" thickBot="1" x14ac:dyDescent="0.3">
      <c r="A8" s="22" t="s">
        <v>33</v>
      </c>
      <c r="B8" s="70"/>
      <c r="C8" s="63"/>
      <c r="D8" s="48">
        <f>SUM(D3:D7)</f>
        <v>0</v>
      </c>
    </row>
    <row r="9" spans="1:4" ht="15.75" thickBot="1" x14ac:dyDescent="0.3">
      <c r="A9" s="23" t="s">
        <v>35</v>
      </c>
      <c r="B9" s="24" t="s">
        <v>25</v>
      </c>
      <c r="C9" s="77" t="s">
        <v>17</v>
      </c>
      <c r="D9" s="25" t="s">
        <v>30</v>
      </c>
    </row>
    <row r="10" spans="1:4" x14ac:dyDescent="0.25">
      <c r="A10" s="11" t="s">
        <v>36</v>
      </c>
      <c r="B10" s="4">
        <v>0</v>
      </c>
      <c r="C10" s="74">
        <v>3.3</v>
      </c>
      <c r="D10" s="49">
        <f>$B10/C10</f>
        <v>0</v>
      </c>
    </row>
    <row r="11" spans="1:4" ht="15.75" thickBot="1" x14ac:dyDescent="0.3">
      <c r="A11" s="12" t="s">
        <v>37</v>
      </c>
      <c r="B11" s="5">
        <v>0</v>
      </c>
      <c r="C11" s="75">
        <v>5</v>
      </c>
      <c r="D11" s="50">
        <f>$B11/C11</f>
        <v>0</v>
      </c>
    </row>
    <row r="12" spans="1:4" ht="16.5" thickTop="1" thickBot="1" x14ac:dyDescent="0.3">
      <c r="A12" s="26" t="s">
        <v>38</v>
      </c>
      <c r="B12" s="58"/>
      <c r="C12" s="59"/>
      <c r="D12" s="51">
        <f>SUM(D10:D11)</f>
        <v>0</v>
      </c>
    </row>
    <row r="13" spans="1:4" ht="15.75" thickBot="1" x14ac:dyDescent="0.3">
      <c r="A13" s="27" t="s">
        <v>26</v>
      </c>
      <c r="B13" s="28" t="s">
        <v>31</v>
      </c>
      <c r="C13" s="29" t="s">
        <v>17</v>
      </c>
      <c r="D13" s="30" t="s">
        <v>30</v>
      </c>
    </row>
    <row r="14" spans="1:4" x14ac:dyDescent="0.25">
      <c r="A14" s="6" t="s">
        <v>4</v>
      </c>
      <c r="B14" s="6">
        <v>0</v>
      </c>
      <c r="C14" s="72">
        <v>1</v>
      </c>
      <c r="D14" s="52">
        <f>C14*$B$14</f>
        <v>0</v>
      </c>
    </row>
    <row r="15" spans="1:4" x14ac:dyDescent="0.25">
      <c r="A15" s="6" t="s">
        <v>7</v>
      </c>
      <c r="B15" s="6">
        <v>0</v>
      </c>
      <c r="C15" s="72">
        <v>1</v>
      </c>
      <c r="D15" s="52">
        <f>C15*$B$15</f>
        <v>0</v>
      </c>
    </row>
    <row r="16" spans="1:4" x14ac:dyDescent="0.25">
      <c r="A16" s="6" t="s">
        <v>5</v>
      </c>
      <c r="B16" s="6">
        <v>0</v>
      </c>
      <c r="C16" s="78">
        <v>0</v>
      </c>
      <c r="D16" s="71">
        <f>B16*C16</f>
        <v>0</v>
      </c>
    </row>
    <row r="17" spans="1:4" x14ac:dyDescent="0.25">
      <c r="A17" s="6" t="s">
        <v>6</v>
      </c>
      <c r="B17" s="6">
        <v>2</v>
      </c>
      <c r="C17" s="78">
        <v>0</v>
      </c>
      <c r="D17" s="52">
        <f>B17*C17</f>
        <v>0</v>
      </c>
    </row>
    <row r="18" spans="1:4" x14ac:dyDescent="0.25">
      <c r="A18" s="6" t="s">
        <v>18</v>
      </c>
      <c r="B18" s="6">
        <v>0</v>
      </c>
      <c r="C18" s="78">
        <v>0</v>
      </c>
      <c r="D18" s="52">
        <f>B18*C18</f>
        <v>0</v>
      </c>
    </row>
    <row r="19" spans="1:4" ht="15.75" thickBot="1" x14ac:dyDescent="0.3">
      <c r="A19" s="31" t="s">
        <v>8</v>
      </c>
      <c r="B19" s="43">
        <v>267</v>
      </c>
      <c r="C19" s="73">
        <v>0.2</v>
      </c>
      <c r="D19" s="53">
        <f>B19*C19</f>
        <v>53.400000000000006</v>
      </c>
    </row>
    <row r="20" spans="1:4" ht="16.5" thickTop="1" thickBot="1" x14ac:dyDescent="0.3">
      <c r="A20" s="32" t="s">
        <v>32</v>
      </c>
      <c r="B20" s="60"/>
      <c r="C20" s="61"/>
      <c r="D20" s="54">
        <f>SUM(D14:D19)</f>
        <v>53.400000000000006</v>
      </c>
    </row>
    <row r="21" spans="1:4" x14ac:dyDescent="0.25">
      <c r="A21" s="33" t="s">
        <v>10</v>
      </c>
      <c r="B21" s="64"/>
      <c r="C21" s="65"/>
      <c r="D21" s="55">
        <f>D8+D12+D20</f>
        <v>53.400000000000006</v>
      </c>
    </row>
    <row r="22" spans="1:4" x14ac:dyDescent="0.25">
      <c r="A22" s="34" t="s">
        <v>11</v>
      </c>
      <c r="B22" s="66"/>
      <c r="C22" s="67"/>
      <c r="D22" s="56">
        <f>D21-267</f>
        <v>-213.6</v>
      </c>
    </row>
    <row r="23" spans="1:4" ht="15.75" thickBot="1" x14ac:dyDescent="0.3">
      <c r="A23" s="35" t="s">
        <v>9</v>
      </c>
      <c r="B23" s="68"/>
      <c r="C23" s="69"/>
      <c r="D23" s="57">
        <f>D21/1600*60</f>
        <v>2.0024999999999999</v>
      </c>
    </row>
    <row r="25" spans="1:4" x14ac:dyDescent="0.25">
      <c r="A25" s="36"/>
    </row>
    <row r="26" spans="1:4" x14ac:dyDescent="0.25">
      <c r="A26" s="36"/>
    </row>
    <row r="27" spans="1:4" x14ac:dyDescent="0.25">
      <c r="A27" s="37" t="s">
        <v>39</v>
      </c>
    </row>
    <row r="28" spans="1:4" x14ac:dyDescent="0.25">
      <c r="A28" s="38" t="s">
        <v>45</v>
      </c>
    </row>
    <row r="29" spans="1:4" x14ac:dyDescent="0.25">
      <c r="A29" s="13" t="s">
        <v>44</v>
      </c>
    </row>
    <row r="30" spans="1:4" x14ac:dyDescent="0.25">
      <c r="A30" s="38" t="s">
        <v>43</v>
      </c>
    </row>
    <row r="31" spans="1:4" x14ac:dyDescent="0.25">
      <c r="A31" s="38"/>
    </row>
    <row r="32" spans="1:4" x14ac:dyDescent="0.25">
      <c r="A32" s="38" t="s">
        <v>12</v>
      </c>
    </row>
    <row r="33" spans="1:1" x14ac:dyDescent="0.25">
      <c r="A33" s="38" t="s">
        <v>13</v>
      </c>
    </row>
    <row r="34" spans="1:1" x14ac:dyDescent="0.25">
      <c r="A34" s="38" t="s">
        <v>14</v>
      </c>
    </row>
    <row r="35" spans="1:1" x14ac:dyDescent="0.25">
      <c r="A35" s="38" t="s">
        <v>19</v>
      </c>
    </row>
    <row r="36" spans="1:1" x14ac:dyDescent="0.25">
      <c r="A36" s="38" t="s">
        <v>20</v>
      </c>
    </row>
    <row r="37" spans="1:1" x14ac:dyDescent="0.25">
      <c r="A37" s="38" t="s">
        <v>15</v>
      </c>
    </row>
    <row r="38" spans="1:1" x14ac:dyDescent="0.25">
      <c r="A38" s="38" t="s">
        <v>41</v>
      </c>
    </row>
    <row r="39" spans="1:1" x14ac:dyDescent="0.25">
      <c r="A39" s="38" t="s">
        <v>16</v>
      </c>
    </row>
    <row r="40" spans="1:1" x14ac:dyDescent="0.25">
      <c r="A40" s="38" t="s">
        <v>46</v>
      </c>
    </row>
    <row r="41" spans="1:1" x14ac:dyDescent="0.25">
      <c r="A41" s="38" t="s">
        <v>47</v>
      </c>
    </row>
    <row r="42" spans="1:1" x14ac:dyDescent="0.25">
      <c r="A42" s="38" t="s">
        <v>48</v>
      </c>
    </row>
    <row r="43" spans="1:1" x14ac:dyDescent="0.25">
      <c r="A43" s="37"/>
    </row>
    <row r="50" spans="1:1" x14ac:dyDescent="0.25">
      <c r="A50" s="38"/>
    </row>
  </sheetData>
  <sheetProtection password="D9B7" sheet="1" objects="1" scenarios="1"/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abSelected="1" workbookViewId="0">
      <selection activeCell="E37" sqref="E37"/>
    </sheetView>
  </sheetViews>
  <sheetFormatPr defaultRowHeight="15" x14ac:dyDescent="0.25"/>
  <cols>
    <col min="1" max="1" width="44.7109375" style="13" customWidth="1"/>
    <col min="2" max="2" width="17.5703125" style="13" bestFit="1" customWidth="1"/>
    <col min="3" max="3" width="12.5703125" style="13" customWidth="1"/>
    <col min="4" max="4" width="13.42578125" style="13" customWidth="1"/>
    <col min="5" max="16384" width="9.140625" style="13"/>
  </cols>
  <sheetData>
    <row r="1" spans="1:4" ht="15.75" thickBot="1" x14ac:dyDescent="0.3">
      <c r="A1" s="14" t="s">
        <v>34</v>
      </c>
      <c r="B1" s="15"/>
      <c r="C1" s="16"/>
      <c r="D1" s="17"/>
    </row>
    <row r="2" spans="1:4" ht="15.75" thickBot="1" x14ac:dyDescent="0.3">
      <c r="A2" s="18" t="s">
        <v>28</v>
      </c>
      <c r="B2" s="19" t="s">
        <v>24</v>
      </c>
      <c r="C2" s="20" t="s">
        <v>17</v>
      </c>
      <c r="D2" s="21" t="s">
        <v>30</v>
      </c>
    </row>
    <row r="3" spans="1:4" x14ac:dyDescent="0.25">
      <c r="A3" s="9" t="s">
        <v>0</v>
      </c>
      <c r="B3" s="9">
        <v>0</v>
      </c>
      <c r="C3" s="39">
        <v>2</v>
      </c>
      <c r="D3" s="46">
        <f>B3*C3</f>
        <v>0</v>
      </c>
    </row>
    <row r="4" spans="1:4" x14ac:dyDescent="0.25">
      <c r="A4" s="9" t="s">
        <v>1</v>
      </c>
      <c r="B4" s="9">
        <v>0</v>
      </c>
      <c r="C4" s="39">
        <v>2</v>
      </c>
      <c r="D4" s="46">
        <f t="shared" ref="D4:D7" si="0">B4*C4</f>
        <v>0</v>
      </c>
    </row>
    <row r="5" spans="1:4" x14ac:dyDescent="0.25">
      <c r="A5" s="9" t="s">
        <v>2</v>
      </c>
      <c r="B5" s="9">
        <v>0</v>
      </c>
      <c r="C5" s="39">
        <v>2</v>
      </c>
      <c r="D5" s="46">
        <f t="shared" si="0"/>
        <v>0</v>
      </c>
    </row>
    <row r="6" spans="1:4" x14ac:dyDescent="0.25">
      <c r="A6" s="9" t="s">
        <v>3</v>
      </c>
      <c r="B6" s="9">
        <v>0</v>
      </c>
      <c r="C6" s="39">
        <v>2</v>
      </c>
      <c r="D6" s="46">
        <f t="shared" si="0"/>
        <v>0</v>
      </c>
    </row>
    <row r="7" spans="1:4" ht="15.75" thickBot="1" x14ac:dyDescent="0.3">
      <c r="A7" s="10" t="s">
        <v>18</v>
      </c>
      <c r="B7" s="10">
        <v>0</v>
      </c>
      <c r="C7" s="8">
        <v>0</v>
      </c>
      <c r="D7" s="47">
        <f t="shared" si="0"/>
        <v>0</v>
      </c>
    </row>
    <row r="8" spans="1:4" ht="16.5" thickTop="1" thickBot="1" x14ac:dyDescent="0.3">
      <c r="A8" s="22" t="s">
        <v>33</v>
      </c>
      <c r="B8" s="62"/>
      <c r="C8" s="63"/>
      <c r="D8" s="48">
        <f>SUM(D3:D7)</f>
        <v>0</v>
      </c>
    </row>
    <row r="9" spans="1:4" ht="15.75" thickBot="1" x14ac:dyDescent="0.3">
      <c r="A9" s="23" t="s">
        <v>35</v>
      </c>
      <c r="B9" s="24" t="s">
        <v>25</v>
      </c>
      <c r="C9" s="45" t="s">
        <v>17</v>
      </c>
      <c r="D9" s="25" t="s">
        <v>30</v>
      </c>
    </row>
    <row r="10" spans="1:4" x14ac:dyDescent="0.25">
      <c r="A10" s="11" t="s">
        <v>36</v>
      </c>
      <c r="B10" s="11">
        <v>0</v>
      </c>
      <c r="C10" s="40">
        <v>3.3</v>
      </c>
      <c r="D10" s="49">
        <f>$B10/C10</f>
        <v>0</v>
      </c>
    </row>
    <row r="11" spans="1:4" ht="15.75" thickBot="1" x14ac:dyDescent="0.3">
      <c r="A11" s="12" t="s">
        <v>37</v>
      </c>
      <c r="B11" s="12">
        <v>0</v>
      </c>
      <c r="C11" s="41">
        <v>5</v>
      </c>
      <c r="D11" s="50">
        <f>$B11/C11</f>
        <v>0</v>
      </c>
    </row>
    <row r="12" spans="1:4" ht="16.5" thickTop="1" thickBot="1" x14ac:dyDescent="0.3">
      <c r="A12" s="26" t="s">
        <v>38</v>
      </c>
      <c r="B12" s="58"/>
      <c r="C12" s="59"/>
      <c r="D12" s="51">
        <f>SUM(D10:D11)</f>
        <v>0</v>
      </c>
    </row>
    <row r="13" spans="1:4" ht="15.75" thickBot="1" x14ac:dyDescent="0.3">
      <c r="A13" s="27" t="s">
        <v>26</v>
      </c>
      <c r="B13" s="28" t="s">
        <v>31</v>
      </c>
      <c r="C13" s="29" t="s">
        <v>17</v>
      </c>
      <c r="D13" s="30" t="s">
        <v>30</v>
      </c>
    </row>
    <row r="14" spans="1:4" x14ac:dyDescent="0.25">
      <c r="A14" s="6" t="s">
        <v>4</v>
      </c>
      <c r="B14" s="6">
        <v>0</v>
      </c>
      <c r="C14" s="42">
        <v>1</v>
      </c>
      <c r="D14" s="52">
        <f t="shared" ref="D14:D19" si="1">B14*C14</f>
        <v>0</v>
      </c>
    </row>
    <row r="15" spans="1:4" x14ac:dyDescent="0.25">
      <c r="A15" s="6" t="s">
        <v>7</v>
      </c>
      <c r="B15" s="6">
        <v>0</v>
      </c>
      <c r="C15" s="42">
        <v>1</v>
      </c>
      <c r="D15" s="52">
        <f t="shared" si="1"/>
        <v>0</v>
      </c>
    </row>
    <row r="16" spans="1:4" x14ac:dyDescent="0.25">
      <c r="A16" s="6" t="s">
        <v>5</v>
      </c>
      <c r="B16" s="6">
        <v>0</v>
      </c>
      <c r="C16" s="7">
        <v>0</v>
      </c>
      <c r="D16" s="52">
        <f t="shared" si="1"/>
        <v>0</v>
      </c>
    </row>
    <row r="17" spans="1:4" x14ac:dyDescent="0.25">
      <c r="A17" s="6" t="s">
        <v>6</v>
      </c>
      <c r="B17" s="6">
        <v>0</v>
      </c>
      <c r="C17" s="7">
        <v>0</v>
      </c>
      <c r="D17" s="52">
        <f t="shared" si="1"/>
        <v>0</v>
      </c>
    </row>
    <row r="18" spans="1:4" x14ac:dyDescent="0.25">
      <c r="A18" s="6" t="s">
        <v>18</v>
      </c>
      <c r="B18" s="6">
        <v>0</v>
      </c>
      <c r="C18" s="7">
        <v>0</v>
      </c>
      <c r="D18" s="52">
        <f t="shared" si="1"/>
        <v>0</v>
      </c>
    </row>
    <row r="19" spans="1:4" ht="15.75" thickBot="1" x14ac:dyDescent="0.3">
      <c r="A19" s="31" t="s">
        <v>8</v>
      </c>
      <c r="B19" s="43">
        <v>400</v>
      </c>
      <c r="C19" s="44">
        <v>0.2</v>
      </c>
      <c r="D19" s="53">
        <f t="shared" si="1"/>
        <v>80</v>
      </c>
    </row>
    <row r="20" spans="1:4" ht="16.5" thickTop="1" thickBot="1" x14ac:dyDescent="0.3">
      <c r="A20" s="32" t="s">
        <v>23</v>
      </c>
      <c r="B20" s="60"/>
      <c r="C20" s="61"/>
      <c r="D20" s="54">
        <f>SUM(D14:D19)</f>
        <v>80</v>
      </c>
    </row>
    <row r="21" spans="1:4" x14ac:dyDescent="0.25">
      <c r="A21" s="33" t="s">
        <v>10</v>
      </c>
      <c r="B21" s="64"/>
      <c r="C21" s="65"/>
      <c r="D21" s="55">
        <f>D8+D12+D20</f>
        <v>80</v>
      </c>
    </row>
    <row r="22" spans="1:4" x14ac:dyDescent="0.25">
      <c r="A22" s="34" t="s">
        <v>11</v>
      </c>
      <c r="B22" s="66"/>
      <c r="C22" s="67"/>
      <c r="D22" s="56">
        <f>D21-400</f>
        <v>-320</v>
      </c>
    </row>
    <row r="23" spans="1:4" ht="15.75" thickBot="1" x14ac:dyDescent="0.3">
      <c r="A23" s="35" t="s">
        <v>9</v>
      </c>
      <c r="B23" s="68"/>
      <c r="C23" s="69"/>
      <c r="D23" s="57">
        <f>D21/1600*60</f>
        <v>3</v>
      </c>
    </row>
    <row r="25" spans="1:4" x14ac:dyDescent="0.25">
      <c r="A25" s="36"/>
    </row>
    <row r="26" spans="1:4" x14ac:dyDescent="0.25">
      <c r="A26" s="36"/>
    </row>
    <row r="27" spans="1:4" x14ac:dyDescent="0.25">
      <c r="A27" s="37" t="s">
        <v>22</v>
      </c>
    </row>
    <row r="28" spans="1:4" x14ac:dyDescent="0.25">
      <c r="A28" s="38" t="s">
        <v>45</v>
      </c>
    </row>
    <row r="29" spans="1:4" x14ac:dyDescent="0.25">
      <c r="A29" s="13" t="s">
        <v>44</v>
      </c>
    </row>
    <row r="30" spans="1:4" x14ac:dyDescent="0.25">
      <c r="A30" s="38" t="s">
        <v>43</v>
      </c>
    </row>
    <row r="31" spans="1:4" x14ac:dyDescent="0.25">
      <c r="A31" s="38"/>
    </row>
    <row r="32" spans="1:4" x14ac:dyDescent="0.25">
      <c r="A32" s="38" t="s">
        <v>12</v>
      </c>
    </row>
    <row r="33" spans="1:1" x14ac:dyDescent="0.25">
      <c r="A33" s="38" t="s">
        <v>13</v>
      </c>
    </row>
    <row r="34" spans="1:1" x14ac:dyDescent="0.25">
      <c r="A34" s="38" t="s">
        <v>14</v>
      </c>
    </row>
    <row r="35" spans="1:1" x14ac:dyDescent="0.25">
      <c r="A35" s="38" t="s">
        <v>19</v>
      </c>
    </row>
    <row r="36" spans="1:1" x14ac:dyDescent="0.25">
      <c r="A36" s="38" t="s">
        <v>20</v>
      </c>
    </row>
    <row r="37" spans="1:1" x14ac:dyDescent="0.25">
      <c r="A37" s="38" t="s">
        <v>15</v>
      </c>
    </row>
    <row r="38" spans="1:1" x14ac:dyDescent="0.25">
      <c r="A38" s="38" t="s">
        <v>41</v>
      </c>
    </row>
    <row r="39" spans="1:1" x14ac:dyDescent="0.25">
      <c r="A39" s="38" t="s">
        <v>16</v>
      </c>
    </row>
    <row r="40" spans="1:1" x14ac:dyDescent="0.25">
      <c r="A40" s="38" t="s">
        <v>49</v>
      </c>
    </row>
    <row r="41" spans="1:1" x14ac:dyDescent="0.25">
      <c r="A41" s="38" t="s">
        <v>47</v>
      </c>
    </row>
    <row r="42" spans="1:1" x14ac:dyDescent="0.25">
      <c r="A42" s="38" t="s">
        <v>48</v>
      </c>
    </row>
    <row r="46" spans="1:1" x14ac:dyDescent="0.25">
      <c r="A46" s="37"/>
    </row>
    <row r="53" spans="1:1" x14ac:dyDescent="0.25">
      <c r="A53" s="38"/>
    </row>
  </sheetData>
  <sheetProtection password="D9A3" sheet="1" objects="1" scenarios="1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Course 5 ECTS</vt:lpstr>
      <vt:lpstr>Course 7.5 ECTS</vt:lpstr>
      <vt:lpstr>Course 10 ECTS</vt:lpstr>
      <vt:lpstr>Course 15 ECTS</vt:lpstr>
    </vt:vector>
  </TitlesOfParts>
  <Company>UiB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Soulé</dc:creator>
  <cp:lastModifiedBy>Inger Lise Næss</cp:lastModifiedBy>
  <cp:lastPrinted>2016-03-21T13:37:56Z</cp:lastPrinted>
  <dcterms:created xsi:type="dcterms:W3CDTF">2016-03-13T11:42:34Z</dcterms:created>
  <dcterms:modified xsi:type="dcterms:W3CDTF">2018-12-17T12:37:17Z</dcterms:modified>
</cp:coreProperties>
</file>